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'Sheet1'!$A$2:$D$83</definedName>
  </definedNames>
  <calcPr fullCalcOnLoad="1"/>
</workbook>
</file>

<file path=xl/sharedStrings.xml><?xml version="1.0" encoding="utf-8"?>
<sst xmlns="http://schemas.openxmlformats.org/spreadsheetml/2006/main" count="64" uniqueCount="46">
  <si>
    <t>HYPOTHETICAL FOREIGN-TRADE ZONE SAVINGS ANALYSIS</t>
  </si>
  <si>
    <t>Annual Merchandise Imports of Foreign Components</t>
  </si>
  <si>
    <t>Average On-Hand Imported Merchandise Inventory</t>
  </si>
  <si>
    <t>DIRECT COST SAVINGS</t>
  </si>
  <si>
    <t xml:space="preserve">     x Average (or Individual) Parts Customs Duty Rate</t>
  </si>
  <si>
    <t xml:space="preserve">     x Interest Rate</t>
  </si>
  <si>
    <t>= FTZ CASH FLOW SAVINGS</t>
  </si>
  <si>
    <t>*Note: There is an additional estimated onetime cashflow benefit of:</t>
  </si>
  <si>
    <t>Value of Foreign Components used in Production</t>
  </si>
  <si>
    <t xml:space="preserve">     x Average Component Customs Duty Rate </t>
  </si>
  <si>
    <t xml:space="preserve">LESS                    </t>
  </si>
  <si>
    <t>= Duty Expense</t>
  </si>
  <si>
    <t>= FTZ INVERTED DUTY SAVINGS</t>
  </si>
  <si>
    <t>Merchandise Processing Fee</t>
  </si>
  <si>
    <t>Value of Imported Merchandise (Avg. per Customs Entry - CF 7501)</t>
  </si>
  <si>
    <t xml:space="preserve">     x .21% ad valorem (with a maximum $485.00)</t>
  </si>
  <si>
    <t xml:space="preserve">     x Number of Customs Entries Filed</t>
  </si>
  <si>
    <t>= EXPENSE</t>
  </si>
  <si>
    <t>= MERCHANDISE PROCESSING FEE SAVINGS</t>
  </si>
  <si>
    <t>(Daily Entry)</t>
  </si>
  <si>
    <t>Customhouse Broker Entry Fee</t>
  </si>
  <si>
    <t>(Weekly)</t>
  </si>
  <si>
    <t>= CUSTOMHOUSE BROKER ENTRY FEE SAVINGS</t>
  </si>
  <si>
    <t>OPTIONAL SAVINGS</t>
  </si>
  <si>
    <t>Waste/Scrap/Obsolete/Surplus</t>
  </si>
  <si>
    <t>% of Annual Merchandise Imports of Foreign Components =</t>
  </si>
  <si>
    <t xml:space="preserve">     x Average Foreign Components Customs Duty Rate</t>
  </si>
  <si>
    <t>= FTZ SAVINGS</t>
  </si>
  <si>
    <t>Zone to Zone Transfers</t>
  </si>
  <si>
    <t>% of Annual Merchandise Imports of Finished Product =</t>
  </si>
  <si>
    <t>Exports</t>
  </si>
  <si>
    <t>FTZ SAVINGS RECAP</t>
  </si>
  <si>
    <t>FTZ Cash Flow Savings</t>
  </si>
  <si>
    <t>Inverted Duty Savings</t>
  </si>
  <si>
    <t>Merchandise Processing Fee (Weekly Entry)</t>
  </si>
  <si>
    <t>Customhouse Broker Entry Fee (Weekly Entry)</t>
  </si>
  <si>
    <t>DIRECT COST SAVINGS SUBTOTAL</t>
  </si>
  <si>
    <t>Waste/Scrap/Obsolete Surplus</t>
  </si>
  <si>
    <t>OPTIONS SAVINGS SUBTOTAL</t>
  </si>
  <si>
    <t>TOTAL FTZ SAVINGS</t>
  </si>
  <si>
    <t xml:space="preserve">Annual Inventory Turns </t>
  </si>
  <si>
    <t xml:space="preserve">= Duty Expense </t>
  </si>
  <si>
    <t xml:space="preserve">     x Finished Product Customs Duty Rate </t>
  </si>
  <si>
    <t>EXAMPLE</t>
  </si>
  <si>
    <t>YOUR DATA</t>
  </si>
  <si>
    <r>
      <t xml:space="preserve">INVERTED DUTY SAVINGS      </t>
    </r>
    <r>
      <rPr>
        <b/>
        <sz val="9"/>
        <color indexed="10"/>
        <rFont val="Arial"/>
        <family val="2"/>
      </rPr>
      <t>(This section applies only to manufacturing/production activity)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</si>
</sst>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"/>
    <numFmt numFmtId="167" formatCode="&quot;$&quot;#,##0.0000"/>
    <numFmt numFmtId="168" formatCode="&quot;$&quot;#,##0.0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b/>
      <sz val="12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9" fontId="0" fillId="33" borderId="10" xfId="0" applyNumberFormat="1" applyFont="1" applyFill="1" applyBorder="1" applyAlignment="1" applyProtection="1" quotePrefix="1">
      <alignment horizontal="right"/>
      <protection locked="0"/>
    </xf>
    <xf numFmtId="0" fontId="2" fillId="34" borderId="11" xfId="0" applyFont="1" applyFill="1" applyBorder="1" applyAlignment="1" quotePrefix="1">
      <alignment/>
    </xf>
    <xf numFmtId="0" fontId="2" fillId="34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2" xfId="0" applyFont="1" applyFill="1" applyBorder="1" applyAlignment="1" quotePrefix="1">
      <alignment horizontal="left"/>
    </xf>
    <xf numFmtId="0" fontId="0" fillId="0" borderId="10" xfId="0" applyFont="1" applyFill="1" applyBorder="1" applyAlignment="1" quotePrefix="1">
      <alignment horizontal="left"/>
    </xf>
    <xf numFmtId="0" fontId="2" fillId="0" borderId="14" xfId="0" applyFont="1" applyFill="1" applyBorder="1" applyAlignment="1" quotePrefix="1">
      <alignment/>
    </xf>
    <xf numFmtId="0" fontId="2" fillId="0" borderId="15" xfId="0" applyFont="1" applyFill="1" applyBorder="1" applyAlignment="1" quotePrefix="1">
      <alignment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 quotePrefix="1">
      <alignment/>
    </xf>
    <xf numFmtId="0" fontId="0" fillId="0" borderId="12" xfId="0" applyFont="1" applyFill="1" applyBorder="1" applyAlignment="1">
      <alignment/>
    </xf>
    <xf numFmtId="0" fontId="2" fillId="0" borderId="11" xfId="0" applyFont="1" applyFill="1" applyBorder="1" applyAlignment="1" quotePrefix="1">
      <alignment/>
    </xf>
    <xf numFmtId="0" fontId="0" fillId="0" borderId="12" xfId="0" applyFont="1" applyFill="1" applyBorder="1" applyAlignment="1" quotePrefix="1">
      <alignment horizontal="left" wrapText="1"/>
    </xf>
    <xf numFmtId="0" fontId="0" fillId="0" borderId="16" xfId="0" applyFont="1" applyFill="1" applyBorder="1" applyAlignment="1">
      <alignment/>
    </xf>
    <xf numFmtId="0" fontId="2" fillId="0" borderId="12" xfId="0" applyFont="1" applyFill="1" applyBorder="1" applyAlignment="1" quotePrefix="1">
      <alignment horizontal="left"/>
    </xf>
    <xf numFmtId="0" fontId="2" fillId="0" borderId="14" xfId="0" applyFont="1" applyFill="1" applyBorder="1" applyAlignment="1" quotePrefix="1">
      <alignment horizontal="left"/>
    </xf>
    <xf numFmtId="0" fontId="2" fillId="0" borderId="10" xfId="0" applyFont="1" applyFill="1" applyBorder="1" applyAlignment="1" quotePrefix="1">
      <alignment horizontal="left"/>
    </xf>
    <xf numFmtId="0" fontId="0" fillId="0" borderId="12" xfId="0" applyFont="1" applyFill="1" applyBorder="1" applyAlignment="1">
      <alignment horizontal="left"/>
    </xf>
    <xf numFmtId="0" fontId="2" fillId="0" borderId="17" xfId="0" applyFont="1" applyFill="1" applyBorder="1" applyAlignment="1" quotePrefix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9" fontId="0" fillId="33" borderId="11" xfId="0" applyNumberFormat="1" applyFont="1" applyFill="1" applyBorder="1" applyAlignment="1" applyProtection="1" quotePrefix="1">
      <alignment horizontal="right"/>
      <protection locked="0"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0" borderId="12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0" fontId="0" fillId="0" borderId="11" xfId="0" applyNumberFormat="1" applyFont="1" applyFill="1" applyBorder="1" applyAlignment="1" applyProtection="1">
      <alignment horizontal="center"/>
      <protection locked="0"/>
    </xf>
    <xf numFmtId="164" fontId="2" fillId="0" borderId="11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64" fontId="2" fillId="0" borderId="11" xfId="0" applyNumberFormat="1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0" fontId="0" fillId="33" borderId="11" xfId="0" applyNumberFormat="1" applyFont="1" applyFill="1" applyBorder="1" applyAlignment="1" applyProtection="1">
      <alignment horizontal="center"/>
      <protection locked="0"/>
    </xf>
    <xf numFmtId="164" fontId="2" fillId="0" borderId="11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0" fillId="34" borderId="11" xfId="0" applyNumberFormat="1" applyFont="1" applyFill="1" applyBorder="1" applyAlignment="1">
      <alignment horizontal="center"/>
    </xf>
    <xf numFmtId="164" fontId="2" fillId="34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6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 quotePrefix="1">
      <alignment horizontal="left"/>
    </xf>
    <xf numFmtId="10" fontId="0" fillId="14" borderId="11" xfId="0" applyNumberFormat="1" applyFont="1" applyFill="1" applyBorder="1" applyAlignment="1" applyProtection="1">
      <alignment horizontal="center"/>
      <protection locked="0"/>
    </xf>
    <xf numFmtId="0" fontId="3" fillId="5" borderId="18" xfId="0" applyFont="1" applyFill="1" applyBorder="1" applyAlignment="1">
      <alignment horizontal="center"/>
    </xf>
    <xf numFmtId="0" fontId="2" fillId="5" borderId="17" xfId="0" applyFont="1" applyFill="1" applyBorder="1" applyAlignment="1">
      <alignment/>
    </xf>
    <xf numFmtId="0" fontId="2" fillId="5" borderId="20" xfId="0" applyFont="1" applyFill="1" applyBorder="1" applyAlignment="1">
      <alignment/>
    </xf>
    <xf numFmtId="164" fontId="0" fillId="5" borderId="11" xfId="0" applyNumberFormat="1" applyFont="1" applyFill="1" applyBorder="1" applyAlignment="1" applyProtection="1">
      <alignment horizontal="center"/>
      <protection locked="0"/>
    </xf>
    <xf numFmtId="164" fontId="0" fillId="5" borderId="11" xfId="0" applyNumberFormat="1" applyFont="1" applyFill="1" applyBorder="1" applyAlignment="1" applyProtection="1">
      <alignment horizontal="center"/>
      <protection locked="0"/>
    </xf>
    <xf numFmtId="0" fontId="0" fillId="5" borderId="12" xfId="0" applyFont="1" applyFill="1" applyBorder="1" applyAlignment="1" quotePrefix="1">
      <alignment horizontal="left"/>
    </xf>
    <xf numFmtId="0" fontId="0" fillId="5" borderId="10" xfId="0" applyFont="1" applyFill="1" applyBorder="1" applyAlignment="1" quotePrefix="1">
      <alignment horizontal="left"/>
    </xf>
    <xf numFmtId="10" fontId="0" fillId="5" borderId="11" xfId="0" applyNumberFormat="1" applyFont="1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 quotePrefix="1">
      <alignment/>
    </xf>
    <xf numFmtId="0" fontId="2" fillId="5" borderId="10" xfId="0" applyFont="1" applyFill="1" applyBorder="1" applyAlignment="1" quotePrefix="1">
      <alignment/>
    </xf>
    <xf numFmtId="164" fontId="0" fillId="5" borderId="11" xfId="0" applyNumberFormat="1" applyFont="1" applyFill="1" applyBorder="1" applyAlignment="1">
      <alignment horizontal="center"/>
    </xf>
    <xf numFmtId="164" fontId="0" fillId="5" borderId="11" xfId="0" applyNumberFormat="1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2" fillId="5" borderId="11" xfId="0" applyFont="1" applyFill="1" applyBorder="1" applyAlignment="1" quotePrefix="1">
      <alignment horizontal="center"/>
    </xf>
    <xf numFmtId="0" fontId="2" fillId="5" borderId="11" xfId="0" applyFont="1" applyFill="1" applyBorder="1" applyAlignment="1" quotePrefix="1">
      <alignment horizontal="center"/>
    </xf>
    <xf numFmtId="0" fontId="2" fillId="5" borderId="12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2" xfId="0" applyFont="1" applyFill="1" applyBorder="1" applyAlignment="1" quotePrefix="1">
      <alignment horizontal="left" wrapText="1"/>
    </xf>
    <xf numFmtId="164" fontId="2" fillId="5" borderId="11" xfId="0" applyNumberFormat="1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 quotePrefix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7"/>
  <sheetViews>
    <sheetView showGridLines="0" tabSelected="1" zoomScalePageLayoutView="0" workbookViewId="0" topLeftCell="A7">
      <selection activeCell="F23" sqref="F23"/>
    </sheetView>
  </sheetViews>
  <sheetFormatPr defaultColWidth="8.8515625" defaultRowHeight="12.75"/>
  <cols>
    <col min="1" max="1" width="61.00390625" style="4" customWidth="1"/>
    <col min="2" max="2" width="7.7109375" style="4" customWidth="1"/>
    <col min="3" max="3" width="26.7109375" style="61" customWidth="1"/>
    <col min="4" max="4" width="31.421875" style="85" customWidth="1"/>
    <col min="5" max="5" width="18.140625" style="4" customWidth="1"/>
    <col min="6" max="16384" width="8.8515625" style="4" customWidth="1"/>
  </cols>
  <sheetData>
    <row r="1" spans="1:4" ht="42.75" customHeight="1">
      <c r="A1" s="118" t="s">
        <v>0</v>
      </c>
      <c r="B1" s="118"/>
      <c r="C1" s="119"/>
      <c r="D1" s="62"/>
    </row>
    <row r="2" spans="1:4" ht="24.75" customHeight="1">
      <c r="A2" s="5"/>
      <c r="B2" s="5"/>
      <c r="C2" s="3" t="s">
        <v>43</v>
      </c>
      <c r="D2" s="63" t="s">
        <v>44</v>
      </c>
    </row>
    <row r="3" spans="1:4" ht="12.75">
      <c r="A3" s="6" t="s">
        <v>1</v>
      </c>
      <c r="B3" s="7"/>
      <c r="C3" s="41">
        <v>5000000</v>
      </c>
      <c r="D3" s="64">
        <v>0</v>
      </c>
    </row>
    <row r="4" spans="1:4" ht="12.75">
      <c r="A4" s="37" t="s">
        <v>2</v>
      </c>
      <c r="B4" s="38"/>
      <c r="C4" s="41">
        <f>C3/C5</f>
        <v>714285.7142857143</v>
      </c>
      <c r="D4" s="65" t="e">
        <f>D3/D5</f>
        <v>#DIV/0!</v>
      </c>
    </row>
    <row r="5" spans="1:4" ht="12.75">
      <c r="A5" s="14" t="s">
        <v>40</v>
      </c>
      <c r="B5" s="7"/>
      <c r="C5" s="42">
        <v>7</v>
      </c>
      <c r="D5" s="66">
        <v>0</v>
      </c>
    </row>
    <row r="6" spans="1:4" ht="12">
      <c r="A6" s="8"/>
      <c r="B6" s="5"/>
      <c r="C6" s="43"/>
      <c r="D6" s="67"/>
    </row>
    <row r="7" spans="1:4" s="9" customFormat="1" ht="15">
      <c r="A7" s="86" t="s">
        <v>3</v>
      </c>
      <c r="B7" s="87"/>
      <c r="C7" s="89"/>
      <c r="D7" s="67"/>
    </row>
    <row r="8" spans="1:4" ht="12.75">
      <c r="A8" s="6" t="s">
        <v>2</v>
      </c>
      <c r="B8" s="7"/>
      <c r="C8" s="44">
        <f>C4</f>
        <v>714285.7142857143</v>
      </c>
      <c r="D8" s="68" t="e">
        <f>D4</f>
        <v>#DIV/0!</v>
      </c>
    </row>
    <row r="9" spans="1:4" ht="12">
      <c r="A9" s="10" t="s">
        <v>4</v>
      </c>
      <c r="B9" s="11"/>
      <c r="C9" s="45">
        <v>0.05</v>
      </c>
      <c r="D9" s="69">
        <v>0</v>
      </c>
    </row>
    <row r="10" spans="1:4" ht="12">
      <c r="A10" s="10" t="s">
        <v>5</v>
      </c>
      <c r="B10" s="11"/>
      <c r="C10" s="45">
        <v>0.08</v>
      </c>
      <c r="D10" s="69">
        <v>0</v>
      </c>
    </row>
    <row r="11" spans="1:4" ht="12.75">
      <c r="A11" s="12" t="s">
        <v>6</v>
      </c>
      <c r="B11" s="13"/>
      <c r="C11" s="46">
        <f>(C8*C9*C10)</f>
        <v>2857.1428571428573</v>
      </c>
      <c r="D11" s="70" t="e">
        <f>(D8*D9*D10)</f>
        <v>#DIV/0!</v>
      </c>
    </row>
    <row r="12" spans="1:4" ht="12.75">
      <c r="A12" s="14" t="s">
        <v>7</v>
      </c>
      <c r="B12" s="15"/>
      <c r="C12" s="47">
        <f>C8*C9</f>
        <v>35714.28571428572</v>
      </c>
      <c r="D12" s="71" t="e">
        <f>D8*D9</f>
        <v>#DIV/0!</v>
      </c>
    </row>
    <row r="13" spans="1:4" ht="12">
      <c r="A13" s="35"/>
      <c r="B13" s="16"/>
      <c r="C13" s="43"/>
      <c r="D13" s="67"/>
    </row>
    <row r="14" spans="1:23" ht="12.75">
      <c r="A14" s="8"/>
      <c r="B14" s="5"/>
      <c r="C14" s="40"/>
      <c r="D14" s="6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5">
      <c r="A15" s="116" t="s">
        <v>45</v>
      </c>
      <c r="B15" s="117"/>
      <c r="C15" s="117"/>
      <c r="D15" s="9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2.75">
      <c r="A16" s="96" t="s">
        <v>8</v>
      </c>
      <c r="B16" s="97"/>
      <c r="C16" s="98">
        <f>C3</f>
        <v>5000000</v>
      </c>
      <c r="D16" s="99">
        <f>D3</f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2">
      <c r="A17" s="100" t="s">
        <v>9</v>
      </c>
      <c r="B17" s="101"/>
      <c r="C17" s="102">
        <v>0.05</v>
      </c>
      <c r="D17" s="94"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2.75">
      <c r="A18" s="103" t="s">
        <v>41</v>
      </c>
      <c r="B18" s="104"/>
      <c r="C18" s="105">
        <f>C16*C17</f>
        <v>250000</v>
      </c>
      <c r="D18" s="106">
        <f>D16*D17</f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2.75">
      <c r="A19" s="107"/>
      <c r="B19" s="108"/>
      <c r="C19" s="109" t="s">
        <v>10</v>
      </c>
      <c r="D19" s="110" t="s">
        <v>10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ht="12.75">
      <c r="A20" s="111" t="s">
        <v>8</v>
      </c>
      <c r="B20" s="112"/>
      <c r="C20" s="98">
        <f>C16</f>
        <v>5000000</v>
      </c>
      <c r="D20" s="99">
        <f>D16</f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ht="12">
      <c r="A21" s="113" t="s">
        <v>42</v>
      </c>
      <c r="B21" s="101"/>
      <c r="C21" s="102">
        <v>0.02</v>
      </c>
      <c r="D21" s="94"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2.75">
      <c r="A22" s="103" t="s">
        <v>11</v>
      </c>
      <c r="B22" s="104"/>
      <c r="C22" s="105">
        <f>(C20*C21)</f>
        <v>100000</v>
      </c>
      <c r="D22" s="106">
        <f>(D20*D21)</f>
        <v>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2.75">
      <c r="A23" s="103"/>
      <c r="B23" s="104"/>
      <c r="C23" s="105"/>
      <c r="D23" s="106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2.75">
      <c r="A24" s="103" t="s">
        <v>12</v>
      </c>
      <c r="B24" s="104"/>
      <c r="C24" s="114">
        <f>(C18-C22)</f>
        <v>150000</v>
      </c>
      <c r="D24" s="115">
        <f>(D18-D22)</f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2">
      <c r="A25" s="5"/>
      <c r="B25" s="5"/>
      <c r="C25" s="43"/>
      <c r="D25" s="6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2">
      <c r="A26" s="8"/>
      <c r="B26" s="23"/>
      <c r="C26" s="43"/>
      <c r="D26" s="6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2.75">
      <c r="A27" s="39" t="s">
        <v>13</v>
      </c>
      <c r="B27" s="26"/>
      <c r="C27" s="50"/>
      <c r="D27" s="6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2.75">
      <c r="A28" s="10" t="s">
        <v>14</v>
      </c>
      <c r="B28" s="11"/>
      <c r="C28" s="51">
        <f>C3/C30</f>
        <v>64102.5641025641</v>
      </c>
      <c r="D28" s="74" t="e">
        <f>D3/D30</f>
        <v>#DIV/0!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2">
      <c r="A29" s="10" t="s">
        <v>15</v>
      </c>
      <c r="B29" s="11"/>
      <c r="C29" s="48">
        <f>C28*0.0021</f>
        <v>134.6153846153846</v>
      </c>
      <c r="D29" s="72" t="e">
        <f>D28*0.0021</f>
        <v>#DIV/0!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2">
      <c r="A30" s="10" t="s">
        <v>16</v>
      </c>
      <c r="B30" s="11"/>
      <c r="C30" s="52">
        <v>78</v>
      </c>
      <c r="D30" s="64">
        <v>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2.75">
      <c r="A31" s="19" t="s">
        <v>17</v>
      </c>
      <c r="B31" s="15"/>
      <c r="C31" s="48">
        <f>C29*C30</f>
        <v>10500</v>
      </c>
      <c r="D31" s="72" t="e">
        <f>D29*D30</f>
        <v>#DIV/0!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2.75">
      <c r="A32" s="19"/>
      <c r="B32" s="15"/>
      <c r="C32" s="49" t="s">
        <v>10</v>
      </c>
      <c r="D32" s="73" t="s">
        <v>10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2.75">
      <c r="A33" s="19"/>
      <c r="B33" s="15"/>
      <c r="C33" s="51">
        <f>C3/C35</f>
        <v>64102.5641025641</v>
      </c>
      <c r="D33" s="74" t="e">
        <f>D3/D35</f>
        <v>#DIV/0!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12.75">
      <c r="A34" s="19"/>
      <c r="B34" s="15"/>
      <c r="C34" s="48">
        <f>C33*0.0021</f>
        <v>134.6153846153846</v>
      </c>
      <c r="D34" s="72" t="e">
        <f>D33*0.0021</f>
        <v>#DIV/0!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ht="12.75">
      <c r="A35" s="19"/>
      <c r="B35" s="15"/>
      <c r="C35" s="52">
        <v>78</v>
      </c>
      <c r="D35" s="64">
        <v>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12.75">
      <c r="A36" s="19"/>
      <c r="B36" s="15"/>
      <c r="C36" s="48">
        <f>C34*C35</f>
        <v>10500</v>
      </c>
      <c r="D36" s="72" t="e">
        <f>D34*D35</f>
        <v>#DIV/0!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2.75">
      <c r="A37" s="19"/>
      <c r="B37" s="15"/>
      <c r="C37" s="46"/>
      <c r="D37" s="70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2.75">
      <c r="A38" s="19" t="s">
        <v>18</v>
      </c>
      <c r="B38" s="15"/>
      <c r="C38" s="46">
        <f>(C31-C36)</f>
        <v>0</v>
      </c>
      <c r="D38" s="70" t="e">
        <f>(D31-D36)</f>
        <v>#DIV/0!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ht="12.75">
      <c r="A39" s="6"/>
      <c r="B39" s="7"/>
      <c r="C39" s="53"/>
      <c r="D39" s="6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2.75">
      <c r="A40" s="20"/>
      <c r="B40" s="17"/>
      <c r="C40" s="54" t="s">
        <v>19</v>
      </c>
      <c r="D40" s="75" t="s">
        <v>19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ht="12.75">
      <c r="A41" s="6" t="s">
        <v>20</v>
      </c>
      <c r="B41" s="7"/>
      <c r="C41" s="48">
        <v>125</v>
      </c>
      <c r="D41" s="76">
        <v>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ht="12">
      <c r="A42" s="10" t="s">
        <v>16</v>
      </c>
      <c r="B42" s="11"/>
      <c r="C42" s="52">
        <v>72</v>
      </c>
      <c r="D42" s="64">
        <v>0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ht="12.75">
      <c r="A43" s="19" t="s">
        <v>17</v>
      </c>
      <c r="B43" s="15"/>
      <c r="C43" s="48">
        <f>C41*C42</f>
        <v>9000</v>
      </c>
      <c r="D43" s="72">
        <f>D41*D42</f>
        <v>0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ht="12.75">
      <c r="A44" s="19"/>
      <c r="B44" s="15"/>
      <c r="C44" s="49" t="s">
        <v>10</v>
      </c>
      <c r="D44" s="73" t="s">
        <v>10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ht="12.75">
      <c r="A45" s="19"/>
      <c r="B45" s="15"/>
      <c r="C45" s="54" t="s">
        <v>21</v>
      </c>
      <c r="D45" s="75" t="s">
        <v>21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ht="12.75">
      <c r="A46" s="19"/>
      <c r="B46" s="15"/>
      <c r="C46" s="48">
        <v>125</v>
      </c>
      <c r="D46" s="76">
        <v>0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ht="12.75">
      <c r="A47" s="19"/>
      <c r="B47" s="15"/>
      <c r="C47" s="52">
        <v>52</v>
      </c>
      <c r="D47" s="64">
        <v>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ht="12.75">
      <c r="A48" s="19"/>
      <c r="B48" s="15"/>
      <c r="C48" s="48">
        <f>C46*C47</f>
        <v>6500</v>
      </c>
      <c r="D48" s="72">
        <f>D46*D47</f>
        <v>0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ht="12.75">
      <c r="A49" s="12"/>
      <c r="B49" s="15"/>
      <c r="C49" s="46"/>
      <c r="D49" s="70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12.75">
      <c r="A50" s="19" t="s">
        <v>22</v>
      </c>
      <c r="B50" s="15"/>
      <c r="C50" s="46">
        <f>(C43-C48)</f>
        <v>2500</v>
      </c>
      <c r="D50" s="70">
        <f>(D43-D48)</f>
        <v>0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2">
      <c r="A51" s="8"/>
      <c r="B51" s="5"/>
      <c r="C51" s="43"/>
      <c r="D51" s="6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5">
      <c r="A52" s="90" t="s">
        <v>23</v>
      </c>
      <c r="B52" s="87"/>
      <c r="C52" s="91"/>
      <c r="D52" s="6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12.75">
      <c r="A53" s="25" t="s">
        <v>24</v>
      </c>
      <c r="B53" s="26"/>
      <c r="C53" s="55"/>
      <c r="D53" s="7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ht="12">
      <c r="A54" s="10" t="s">
        <v>25</v>
      </c>
      <c r="B54" s="36">
        <v>0.02</v>
      </c>
      <c r="C54" s="48">
        <f>($B$54*C3)</f>
        <v>100000</v>
      </c>
      <c r="D54" s="72">
        <f>($B$54*D3)</f>
        <v>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ht="12">
      <c r="A55" s="92" t="s">
        <v>26</v>
      </c>
      <c r="B55" s="93"/>
      <c r="C55" s="56">
        <f>(C17)</f>
        <v>0.05</v>
      </c>
      <c r="D55" s="78">
        <f>(D17)</f>
        <v>0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ht="12.75">
      <c r="A56" s="28" t="s">
        <v>27</v>
      </c>
      <c r="B56" s="15"/>
      <c r="C56" s="46">
        <f>(C54*C55)</f>
        <v>5000</v>
      </c>
      <c r="D56" s="70">
        <f>(D54*D55)</f>
        <v>0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12">
      <c r="A57" s="20"/>
      <c r="B57" s="17"/>
      <c r="C57" s="57"/>
      <c r="D57" s="79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ht="12.75">
      <c r="A58" s="24" t="s">
        <v>28</v>
      </c>
      <c r="B58" s="26"/>
      <c r="C58" s="55"/>
      <c r="D58" s="80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12">
      <c r="A59" s="27" t="s">
        <v>29</v>
      </c>
      <c r="B59" s="1">
        <v>0</v>
      </c>
      <c r="C59" s="48">
        <f>($B$59*C3)</f>
        <v>0</v>
      </c>
      <c r="D59" s="72">
        <f>($B$59*D3)</f>
        <v>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ht="12">
      <c r="A60" s="22" t="s">
        <v>42</v>
      </c>
      <c r="B60" s="11"/>
      <c r="C60" s="56">
        <f>(C21)</f>
        <v>0.02</v>
      </c>
      <c r="D60" s="78">
        <f>(D21)</f>
        <v>0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12.75">
      <c r="A61" s="19" t="s">
        <v>27</v>
      </c>
      <c r="B61" s="15"/>
      <c r="C61" s="46">
        <f>(C59*C60)</f>
        <v>0</v>
      </c>
      <c r="D61" s="70">
        <f>(D59*D60)</f>
        <v>0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12">
      <c r="A62" s="20"/>
      <c r="B62" s="17"/>
      <c r="C62" s="57"/>
      <c r="D62" s="6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ht="12.75">
      <c r="A63" s="24" t="s">
        <v>30</v>
      </c>
      <c r="B63" s="26"/>
      <c r="C63" s="55"/>
      <c r="D63" s="7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ht="12">
      <c r="A64" s="27" t="s">
        <v>25</v>
      </c>
      <c r="B64" s="1">
        <v>0.25</v>
      </c>
      <c r="C64" s="48">
        <f>($B$64*C3)</f>
        <v>1250000</v>
      </c>
      <c r="D64" s="72">
        <f>($B$64*D3)</f>
        <v>0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ht="12">
      <c r="A65" s="22" t="s">
        <v>42</v>
      </c>
      <c r="B65" s="11"/>
      <c r="C65" s="56">
        <f>(C21)</f>
        <v>0.02</v>
      </c>
      <c r="D65" s="78">
        <f>(D21)</f>
        <v>0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ht="12.75">
      <c r="A66" s="19" t="s">
        <v>27</v>
      </c>
      <c r="B66" s="15"/>
      <c r="C66" s="46">
        <f>(C64*C65)</f>
        <v>25000</v>
      </c>
      <c r="D66" s="70">
        <f>(D64*D65)</f>
        <v>0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2">
      <c r="A67" s="8"/>
      <c r="B67" s="5"/>
      <c r="C67" s="43"/>
      <c r="D67" s="67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2">
      <c r="A68" s="8"/>
      <c r="B68" s="5"/>
      <c r="C68" s="43"/>
      <c r="D68" s="67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ht="15">
      <c r="A69" s="86" t="s">
        <v>31</v>
      </c>
      <c r="B69" s="87"/>
      <c r="C69" s="87"/>
      <c r="D69" s="67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ht="12">
      <c r="A70" s="29" t="s">
        <v>32</v>
      </c>
      <c r="B70" s="29"/>
      <c r="C70" s="48">
        <f>C11</f>
        <v>2857.1428571428573</v>
      </c>
      <c r="D70" s="81" t="e">
        <f>D11</f>
        <v>#DIV/0!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ht="12">
      <c r="A71" s="29" t="s">
        <v>33</v>
      </c>
      <c r="B71" s="29"/>
      <c r="C71" s="48">
        <f>C24</f>
        <v>150000</v>
      </c>
      <c r="D71" s="81">
        <f>D24</f>
        <v>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ht="12">
      <c r="A72" s="29" t="s">
        <v>34</v>
      </c>
      <c r="B72" s="29"/>
      <c r="C72" s="48">
        <f>C38</f>
        <v>0</v>
      </c>
      <c r="D72" s="81" t="e">
        <f>D38</f>
        <v>#DIV/0!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ht="12">
      <c r="A73" s="29" t="s">
        <v>35</v>
      </c>
      <c r="B73" s="29"/>
      <c r="C73" s="48">
        <f>C50</f>
        <v>2500</v>
      </c>
      <c r="D73" s="81">
        <f>D50</f>
        <v>0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ht="12">
      <c r="A74" s="29"/>
      <c r="B74" s="29"/>
      <c r="C74" s="48"/>
      <c r="D74" s="81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ht="12.75">
      <c r="A75" s="21" t="s">
        <v>36</v>
      </c>
      <c r="B75" s="21"/>
      <c r="C75" s="46">
        <f>SUM(C70:C73)</f>
        <v>155357.14285714287</v>
      </c>
      <c r="D75" s="82" t="e">
        <f>SUM(D70:D73)</f>
        <v>#DIV/0!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ht="12">
      <c r="A76" s="30"/>
      <c r="B76" s="30"/>
      <c r="C76" s="48"/>
      <c r="D76" s="81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ht="12">
      <c r="A77" s="29" t="s">
        <v>37</v>
      </c>
      <c r="B77" s="29"/>
      <c r="C77" s="48">
        <f>C56</f>
        <v>5000</v>
      </c>
      <c r="D77" s="81">
        <f>D56</f>
        <v>0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ht="12">
      <c r="A78" s="29" t="s">
        <v>28</v>
      </c>
      <c r="B78" s="29"/>
      <c r="C78" s="48">
        <f>C61</f>
        <v>0</v>
      </c>
      <c r="D78" s="81">
        <f>D61</f>
        <v>0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ht="12">
      <c r="A79" s="29" t="s">
        <v>30</v>
      </c>
      <c r="B79" s="29"/>
      <c r="C79" s="48">
        <f>C66</f>
        <v>25000</v>
      </c>
      <c r="D79" s="81">
        <f>D66</f>
        <v>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ht="12">
      <c r="A80" s="29"/>
      <c r="B80" s="29"/>
      <c r="C80" s="48"/>
      <c r="D80" s="81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ht="12.75">
      <c r="A81" s="21" t="s">
        <v>38</v>
      </c>
      <c r="B81" s="21"/>
      <c r="C81" s="46">
        <f>SUM(C77:C79)</f>
        <v>30000</v>
      </c>
      <c r="D81" s="82">
        <f>SUM(D77:D79)</f>
        <v>0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ht="12">
      <c r="A82" s="30"/>
      <c r="B82" s="30"/>
      <c r="C82" s="48"/>
      <c r="D82" s="81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ht="12.75">
      <c r="A83" s="2" t="s">
        <v>39</v>
      </c>
      <c r="B83" s="21"/>
      <c r="C83" s="46">
        <f>SUM(C75+C81)</f>
        <v>185357.14285714287</v>
      </c>
      <c r="D83" s="82" t="e">
        <f>SUM(D75+D81)</f>
        <v>#DIV/0!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ht="12.75">
      <c r="A84" s="31"/>
      <c r="B84" s="31"/>
      <c r="C84" s="58"/>
      <c r="D84" s="8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ht="12.75">
      <c r="A85" s="31"/>
      <c r="B85" s="31"/>
      <c r="C85" s="58"/>
      <c r="D85" s="83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ht="12.75">
      <c r="A86" s="33"/>
      <c r="B86" s="34"/>
      <c r="C86" s="58"/>
      <c r="D86" s="83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ht="12.75">
      <c r="A87" s="34"/>
      <c r="B87" s="34"/>
      <c r="C87" s="58"/>
      <c r="D87" s="83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 ht="12.75">
      <c r="A88" s="34"/>
      <c r="B88" s="34"/>
      <c r="C88" s="58"/>
      <c r="D88" s="83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 ht="12.75">
      <c r="A89" s="34"/>
      <c r="B89" s="34"/>
      <c r="C89" s="58"/>
      <c r="D89" s="83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 ht="12.75">
      <c r="A90" s="34"/>
      <c r="B90" s="34"/>
      <c r="C90" s="58"/>
      <c r="D90" s="83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ht="12.75">
      <c r="A91" s="34"/>
      <c r="B91" s="34"/>
      <c r="C91" s="58"/>
      <c r="D91" s="83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23" ht="12.75">
      <c r="A92" s="34"/>
      <c r="B92" s="34"/>
      <c r="C92" s="58"/>
      <c r="D92" s="83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 ht="12.75">
      <c r="A93" s="34"/>
      <c r="B93" s="34"/>
      <c r="C93" s="58"/>
      <c r="D93" s="83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 ht="12.75">
      <c r="A94" s="34"/>
      <c r="B94" s="34"/>
      <c r="C94" s="58"/>
      <c r="D94" s="83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3" ht="12.75">
      <c r="A95" s="34"/>
      <c r="B95" s="34"/>
      <c r="C95" s="58"/>
      <c r="D95" s="83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23" ht="12.75">
      <c r="A96" s="34"/>
      <c r="B96" s="34"/>
      <c r="C96" s="58"/>
      <c r="D96" s="83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ht="12.75">
      <c r="A97" s="34"/>
      <c r="B97" s="34"/>
      <c r="C97" s="58"/>
      <c r="D97" s="83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ht="12.75">
      <c r="A98" s="34"/>
      <c r="B98" s="34"/>
      <c r="C98" s="58"/>
      <c r="D98" s="83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ht="12.75">
      <c r="A99" s="34"/>
      <c r="B99" s="34"/>
      <c r="C99" s="58"/>
      <c r="D99" s="83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1:23" ht="12.75">
      <c r="A100" s="34"/>
      <c r="B100" s="34"/>
      <c r="C100" s="58"/>
      <c r="D100" s="83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:23" ht="12.75">
      <c r="A101" s="34"/>
      <c r="B101" s="34"/>
      <c r="C101" s="58"/>
      <c r="D101" s="83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23" ht="12.75">
      <c r="A102" s="34"/>
      <c r="B102" s="34"/>
      <c r="C102" s="58"/>
      <c r="D102" s="83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1:23" ht="12.75">
      <c r="A103" s="34"/>
      <c r="B103" s="34"/>
      <c r="C103" s="58"/>
      <c r="D103" s="83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:23" ht="12.75">
      <c r="A104" s="34"/>
      <c r="B104" s="34"/>
      <c r="C104" s="58"/>
      <c r="D104" s="83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ht="12.75">
      <c r="A105" s="34"/>
      <c r="B105" s="34"/>
      <c r="C105" s="58"/>
      <c r="D105" s="83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23" ht="12.75">
      <c r="A106" s="34"/>
      <c r="B106" s="34"/>
      <c r="C106" s="58"/>
      <c r="D106" s="83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:23" ht="12.75">
      <c r="A107" s="34"/>
      <c r="B107" s="34"/>
      <c r="C107" s="58"/>
      <c r="D107" s="83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1:23" ht="12.75">
      <c r="A108" s="34"/>
      <c r="B108" s="34"/>
      <c r="C108" s="58"/>
      <c r="D108" s="83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1:23" ht="12.75">
      <c r="A109" s="31"/>
      <c r="B109" s="31"/>
      <c r="C109" s="58"/>
      <c r="D109" s="83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ht="12.75">
      <c r="A110" s="31"/>
      <c r="B110" s="31"/>
      <c r="C110" s="58"/>
      <c r="D110" s="83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3" ht="12.75">
      <c r="A111" s="31"/>
      <c r="B111" s="31"/>
      <c r="C111" s="58"/>
      <c r="D111" s="83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1:23" ht="12.75">
      <c r="A112" s="31"/>
      <c r="B112" s="31"/>
      <c r="C112" s="58"/>
      <c r="D112" s="83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:23" ht="12.75">
      <c r="A113" s="31"/>
      <c r="B113" s="31"/>
      <c r="C113" s="58"/>
      <c r="D113" s="83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3:23" ht="12.75">
      <c r="C114" s="58"/>
      <c r="D114" s="83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3:23" ht="12">
      <c r="C115" s="59"/>
      <c r="D115" s="83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:23" ht="12">
      <c r="A116" s="32"/>
      <c r="B116" s="32"/>
      <c r="C116" s="59"/>
      <c r="D116" s="83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1:23" ht="12">
      <c r="A117" s="32"/>
      <c r="B117" s="32"/>
      <c r="C117" s="59"/>
      <c r="D117" s="83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:23" ht="12.75">
      <c r="A118" s="88"/>
      <c r="B118" s="88"/>
      <c r="C118" s="88"/>
      <c r="D118" s="83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ht="12.75">
      <c r="A119" s="88"/>
      <c r="B119" s="88"/>
      <c r="C119" s="88"/>
      <c r="D119" s="83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:23" ht="12">
      <c r="A120" s="32"/>
      <c r="B120" s="32"/>
      <c r="C120" s="59"/>
      <c r="D120" s="83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:23" ht="12">
      <c r="A121" s="32"/>
      <c r="B121" s="32"/>
      <c r="C121" s="59"/>
      <c r="D121" s="83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1:23" ht="12">
      <c r="A122" s="32"/>
      <c r="B122" s="32"/>
      <c r="C122" s="59"/>
      <c r="D122" s="83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1:23" ht="12">
      <c r="A123" s="32"/>
      <c r="B123" s="32"/>
      <c r="C123" s="59"/>
      <c r="D123" s="83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1:23" ht="12">
      <c r="A124" s="32"/>
      <c r="B124" s="32"/>
      <c r="C124" s="59"/>
      <c r="D124" s="83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</row>
    <row r="125" spans="1:23" ht="12">
      <c r="A125" s="32"/>
      <c r="B125" s="32"/>
      <c r="C125" s="59"/>
      <c r="D125" s="83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</row>
    <row r="126" spans="1:23" ht="12">
      <c r="A126" s="32"/>
      <c r="B126" s="32"/>
      <c r="C126" s="59"/>
      <c r="D126" s="83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spans="1:23" ht="12">
      <c r="A127" s="32"/>
      <c r="B127" s="32"/>
      <c r="C127" s="59"/>
      <c r="D127" s="83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1:23" ht="12">
      <c r="A128" s="32"/>
      <c r="B128" s="32"/>
      <c r="C128" s="59"/>
      <c r="D128" s="83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1:4" ht="12">
      <c r="A129" s="32"/>
      <c r="B129" s="32"/>
      <c r="C129" s="59"/>
      <c r="D129" s="83"/>
    </row>
    <row r="130" spans="1:4" ht="12">
      <c r="A130" s="32"/>
      <c r="B130" s="32"/>
      <c r="C130" s="59"/>
      <c r="D130" s="83"/>
    </row>
    <row r="131" spans="1:4" ht="12">
      <c r="A131" s="32"/>
      <c r="B131" s="32"/>
      <c r="C131" s="59"/>
      <c r="D131" s="83"/>
    </row>
    <row r="132" spans="1:4" ht="12">
      <c r="A132" s="32"/>
      <c r="B132" s="32"/>
      <c r="C132" s="59"/>
      <c r="D132" s="83"/>
    </row>
    <row r="133" spans="1:4" ht="12">
      <c r="A133" s="32"/>
      <c r="B133" s="32"/>
      <c r="C133" s="59"/>
      <c r="D133" s="83"/>
    </row>
    <row r="134" spans="1:4" ht="12">
      <c r="A134" s="32"/>
      <c r="B134" s="32"/>
      <c r="C134" s="59"/>
      <c r="D134" s="83"/>
    </row>
    <row r="135" spans="1:4" ht="12">
      <c r="A135" s="32"/>
      <c r="B135" s="32"/>
      <c r="C135" s="59"/>
      <c r="D135" s="83"/>
    </row>
    <row r="136" spans="1:4" ht="12">
      <c r="A136" s="32"/>
      <c r="B136" s="32"/>
      <c r="C136" s="59"/>
      <c r="D136" s="83"/>
    </row>
    <row r="137" spans="1:4" ht="12">
      <c r="A137" s="32"/>
      <c r="B137" s="32"/>
      <c r="C137" s="59"/>
      <c r="D137" s="83"/>
    </row>
    <row r="138" spans="1:4" ht="12">
      <c r="A138" s="32"/>
      <c r="B138" s="32"/>
      <c r="C138" s="59"/>
      <c r="D138" s="83"/>
    </row>
    <row r="139" spans="1:4" ht="12">
      <c r="A139" s="32"/>
      <c r="B139" s="32"/>
      <c r="C139" s="59"/>
      <c r="D139" s="83"/>
    </row>
    <row r="140" spans="1:4" ht="12">
      <c r="A140" s="32"/>
      <c r="B140" s="32"/>
      <c r="C140" s="59"/>
      <c r="D140" s="83"/>
    </row>
    <row r="141" spans="1:4" ht="12">
      <c r="A141" s="32"/>
      <c r="B141" s="32"/>
      <c r="C141" s="59"/>
      <c r="D141" s="83"/>
    </row>
    <row r="142" spans="1:4" ht="12">
      <c r="A142" s="32"/>
      <c r="B142" s="32"/>
      <c r="C142" s="59"/>
      <c r="D142" s="83"/>
    </row>
    <row r="143" spans="1:4" ht="12">
      <c r="A143" s="32"/>
      <c r="B143" s="32"/>
      <c r="C143" s="59"/>
      <c r="D143" s="83"/>
    </row>
    <row r="144" spans="1:4" ht="12">
      <c r="A144" s="32"/>
      <c r="B144" s="32"/>
      <c r="C144" s="59"/>
      <c r="D144" s="83"/>
    </row>
    <row r="145" spans="1:4" ht="12">
      <c r="A145" s="32"/>
      <c r="B145" s="32"/>
      <c r="C145" s="59"/>
      <c r="D145" s="83"/>
    </row>
    <row r="146" spans="1:4" ht="12">
      <c r="A146" s="32"/>
      <c r="B146" s="32"/>
      <c r="C146" s="59"/>
      <c r="D146" s="83"/>
    </row>
    <row r="147" spans="1:4" ht="12">
      <c r="A147" s="32"/>
      <c r="B147" s="32"/>
      <c r="C147" s="59"/>
      <c r="D147" s="83"/>
    </row>
    <row r="148" spans="1:4" ht="12">
      <c r="A148" s="32"/>
      <c r="B148" s="32"/>
      <c r="C148" s="59"/>
      <c r="D148" s="83"/>
    </row>
    <row r="149" spans="1:4" ht="12">
      <c r="A149" s="32"/>
      <c r="B149" s="32"/>
      <c r="C149" s="59"/>
      <c r="D149" s="83"/>
    </row>
    <row r="150" spans="1:4" ht="12">
      <c r="A150" s="32"/>
      <c r="B150" s="32"/>
      <c r="C150" s="59"/>
      <c r="D150" s="83"/>
    </row>
    <row r="151" spans="1:4" ht="12">
      <c r="A151" s="32"/>
      <c r="B151" s="32"/>
      <c r="C151" s="59"/>
      <c r="D151" s="83"/>
    </row>
    <row r="152" spans="1:4" ht="12">
      <c r="A152" s="18"/>
      <c r="B152" s="18"/>
      <c r="C152" s="60"/>
      <c r="D152" s="84"/>
    </row>
    <row r="153" spans="1:4" ht="12">
      <c r="A153" s="18"/>
      <c r="B153" s="18"/>
      <c r="C153" s="60"/>
      <c r="D153" s="84"/>
    </row>
    <row r="154" spans="1:4" ht="12">
      <c r="A154" s="18"/>
      <c r="B154" s="18"/>
      <c r="C154" s="60"/>
      <c r="D154" s="84"/>
    </row>
    <row r="155" spans="1:4" ht="12">
      <c r="A155" s="18"/>
      <c r="B155" s="18"/>
      <c r="C155" s="60"/>
      <c r="D155" s="84"/>
    </row>
    <row r="156" spans="1:4" ht="12">
      <c r="A156" s="18"/>
      <c r="B156" s="18"/>
      <c r="C156" s="60"/>
      <c r="D156" s="84"/>
    </row>
    <row r="157" spans="1:4" ht="12">
      <c r="A157" s="18"/>
      <c r="B157" s="18"/>
      <c r="C157" s="60"/>
      <c r="D157" s="84"/>
    </row>
    <row r="158" spans="1:4" ht="12">
      <c r="A158" s="18"/>
      <c r="B158" s="18"/>
      <c r="C158" s="60"/>
      <c r="D158" s="84"/>
    </row>
    <row r="159" spans="1:4" ht="12">
      <c r="A159" s="18"/>
      <c r="B159" s="18"/>
      <c r="C159" s="60"/>
      <c r="D159" s="84"/>
    </row>
    <row r="160" spans="1:4" ht="12">
      <c r="A160" s="18"/>
      <c r="B160" s="18"/>
      <c r="C160" s="60"/>
      <c r="D160" s="84"/>
    </row>
    <row r="161" spans="1:4" ht="12">
      <c r="A161" s="18"/>
      <c r="B161" s="18"/>
      <c r="C161" s="60"/>
      <c r="D161" s="84"/>
    </row>
    <row r="162" spans="1:4" ht="12">
      <c r="A162" s="18"/>
      <c r="B162" s="18"/>
      <c r="C162" s="60"/>
      <c r="D162" s="84"/>
    </row>
    <row r="163" spans="1:4" ht="12">
      <c r="A163" s="18"/>
      <c r="B163" s="18"/>
      <c r="C163" s="60"/>
      <c r="D163" s="84"/>
    </row>
    <row r="164" spans="1:4" ht="12">
      <c r="A164" s="18"/>
      <c r="B164" s="18"/>
      <c r="C164" s="60"/>
      <c r="D164" s="84"/>
    </row>
    <row r="165" spans="1:4" ht="12">
      <c r="A165" s="18"/>
      <c r="B165" s="18"/>
      <c r="C165" s="60"/>
      <c r="D165" s="84"/>
    </row>
    <row r="166" spans="1:4" ht="12">
      <c r="A166" s="18"/>
      <c r="B166" s="18"/>
      <c r="C166" s="60"/>
      <c r="D166" s="84"/>
    </row>
    <row r="167" spans="1:4" ht="12">
      <c r="A167" s="18"/>
      <c r="B167" s="18"/>
      <c r="C167" s="60"/>
      <c r="D167" s="84"/>
    </row>
    <row r="168" spans="1:4" ht="12">
      <c r="A168" s="18"/>
      <c r="B168" s="18"/>
      <c r="C168" s="60"/>
      <c r="D168" s="84"/>
    </row>
    <row r="169" spans="1:4" ht="12">
      <c r="A169" s="18"/>
      <c r="B169" s="18"/>
      <c r="C169" s="60"/>
      <c r="D169" s="84"/>
    </row>
    <row r="170" spans="1:4" ht="12">
      <c r="A170" s="18"/>
      <c r="B170" s="18"/>
      <c r="C170" s="60"/>
      <c r="D170" s="84"/>
    </row>
    <row r="171" spans="1:4" ht="12">
      <c r="A171" s="18"/>
      <c r="B171" s="18"/>
      <c r="C171" s="60"/>
      <c r="D171" s="84"/>
    </row>
    <row r="172" spans="1:4" ht="12">
      <c r="A172" s="18"/>
      <c r="B172" s="18"/>
      <c r="C172" s="60"/>
      <c r="D172" s="84"/>
    </row>
    <row r="173" spans="1:4" ht="12">
      <c r="A173" s="18"/>
      <c r="B173" s="18"/>
      <c r="C173" s="60"/>
      <c r="D173" s="84"/>
    </row>
    <row r="174" spans="1:4" ht="12">
      <c r="A174" s="18"/>
      <c r="B174" s="18"/>
      <c r="C174" s="60"/>
      <c r="D174" s="84"/>
    </row>
    <row r="175" spans="1:4" ht="12">
      <c r="A175" s="18"/>
      <c r="B175" s="18"/>
      <c r="C175" s="60"/>
      <c r="D175" s="84"/>
    </row>
    <row r="176" spans="1:4" ht="12">
      <c r="A176" s="18"/>
      <c r="B176" s="18"/>
      <c r="C176" s="60"/>
      <c r="D176" s="84"/>
    </row>
    <row r="177" spans="1:4" ht="12">
      <c r="A177" s="18"/>
      <c r="B177" s="18"/>
      <c r="C177" s="60"/>
      <c r="D177" s="84"/>
    </row>
    <row r="178" spans="1:4" ht="12">
      <c r="A178" s="18"/>
      <c r="B178" s="18"/>
      <c r="C178" s="60"/>
      <c r="D178" s="84"/>
    </row>
    <row r="179" spans="1:4" ht="12">
      <c r="A179" s="18"/>
      <c r="B179" s="18"/>
      <c r="C179" s="60"/>
      <c r="D179" s="84"/>
    </row>
    <row r="180" spans="1:4" ht="12">
      <c r="A180" s="18"/>
      <c r="B180" s="18"/>
      <c r="C180" s="60"/>
      <c r="D180" s="84"/>
    </row>
    <row r="181" spans="1:4" ht="12">
      <c r="A181" s="18"/>
      <c r="B181" s="18"/>
      <c r="C181" s="60"/>
      <c r="D181" s="84"/>
    </row>
    <row r="182" spans="1:4" ht="12">
      <c r="A182" s="18"/>
      <c r="B182" s="18"/>
      <c r="C182" s="60"/>
      <c r="D182" s="84"/>
    </row>
    <row r="183" spans="1:4" ht="12">
      <c r="A183" s="18"/>
      <c r="B183" s="18"/>
      <c r="C183" s="60"/>
      <c r="D183" s="84"/>
    </row>
    <row r="184" spans="1:4" ht="12">
      <c r="A184" s="18"/>
      <c r="B184" s="18"/>
      <c r="C184" s="60"/>
      <c r="D184" s="84"/>
    </row>
    <row r="185" spans="1:4" ht="12">
      <c r="A185" s="18"/>
      <c r="B185" s="18"/>
      <c r="C185" s="60"/>
      <c r="D185" s="84"/>
    </row>
    <row r="186" spans="1:4" ht="12">
      <c r="A186" s="18"/>
      <c r="B186" s="18"/>
      <c r="C186" s="60"/>
      <c r="D186" s="84"/>
    </row>
    <row r="187" spans="1:4" ht="12">
      <c r="A187" s="18"/>
      <c r="B187" s="18"/>
      <c r="C187" s="60"/>
      <c r="D187" s="84"/>
    </row>
    <row r="188" spans="1:4" ht="12">
      <c r="A188" s="18"/>
      <c r="B188" s="18"/>
      <c r="C188" s="60"/>
      <c r="D188" s="84"/>
    </row>
    <row r="189" spans="1:4" ht="12">
      <c r="A189" s="18"/>
      <c r="B189" s="18"/>
      <c r="C189" s="60"/>
      <c r="D189" s="84"/>
    </row>
    <row r="190" spans="1:4" ht="12">
      <c r="A190" s="18"/>
      <c r="B190" s="18"/>
      <c r="C190" s="60"/>
      <c r="D190" s="84"/>
    </row>
    <row r="191" spans="1:4" ht="12">
      <c r="A191" s="18"/>
      <c r="B191" s="18"/>
      <c r="C191" s="60"/>
      <c r="D191" s="84"/>
    </row>
    <row r="192" spans="1:4" ht="12">
      <c r="A192" s="18"/>
      <c r="B192" s="18"/>
      <c r="C192" s="60"/>
      <c r="D192" s="84"/>
    </row>
    <row r="193" spans="1:4" ht="12">
      <c r="A193" s="18"/>
      <c r="B193" s="18"/>
      <c r="C193" s="60"/>
      <c r="D193" s="84"/>
    </row>
    <row r="194" spans="1:4" ht="12">
      <c r="A194" s="18"/>
      <c r="B194" s="18"/>
      <c r="C194" s="60"/>
      <c r="D194" s="84"/>
    </row>
    <row r="195" spans="1:4" ht="12">
      <c r="A195" s="18"/>
      <c r="B195" s="18"/>
      <c r="C195" s="60"/>
      <c r="D195" s="84"/>
    </row>
    <row r="196" spans="1:4" ht="12">
      <c r="A196" s="18"/>
      <c r="B196" s="18"/>
      <c r="C196" s="60"/>
      <c r="D196" s="84"/>
    </row>
    <row r="197" spans="1:4" ht="12">
      <c r="A197" s="18"/>
      <c r="B197" s="18"/>
      <c r="C197" s="60"/>
      <c r="D197" s="84"/>
    </row>
    <row r="198" spans="1:4" ht="12">
      <c r="A198" s="18"/>
      <c r="B198" s="18"/>
      <c r="C198" s="60"/>
      <c r="D198" s="84"/>
    </row>
    <row r="199" spans="1:4" ht="12">
      <c r="A199" s="18"/>
      <c r="B199" s="18"/>
      <c r="C199" s="60"/>
      <c r="D199" s="84"/>
    </row>
    <row r="200" spans="1:4" ht="12">
      <c r="A200" s="18"/>
      <c r="B200" s="18"/>
      <c r="C200" s="60"/>
      <c r="D200" s="84"/>
    </row>
    <row r="201" spans="1:4" ht="12">
      <c r="A201" s="18"/>
      <c r="B201" s="18"/>
      <c r="C201" s="60"/>
      <c r="D201" s="84"/>
    </row>
    <row r="202" spans="1:4" ht="12">
      <c r="A202" s="18"/>
      <c r="B202" s="18"/>
      <c r="C202" s="60"/>
      <c r="D202" s="84"/>
    </row>
    <row r="203" spans="1:4" ht="12">
      <c r="A203" s="18"/>
      <c r="B203" s="18"/>
      <c r="C203" s="60"/>
      <c r="D203" s="84"/>
    </row>
    <row r="204" spans="1:4" ht="12">
      <c r="A204" s="18"/>
      <c r="B204" s="18"/>
      <c r="C204" s="60"/>
      <c r="D204" s="84"/>
    </row>
    <row r="205" spans="1:4" ht="12">
      <c r="A205" s="18"/>
      <c r="B205" s="18"/>
      <c r="C205" s="60"/>
      <c r="D205" s="84"/>
    </row>
    <row r="206" spans="1:4" ht="12">
      <c r="A206" s="18"/>
      <c r="B206" s="18"/>
      <c r="C206" s="60"/>
      <c r="D206" s="84"/>
    </row>
    <row r="207" spans="1:4" ht="12">
      <c r="A207" s="18"/>
      <c r="B207" s="18"/>
      <c r="C207" s="60"/>
      <c r="D207" s="84"/>
    </row>
  </sheetData>
  <sheetProtection/>
  <mergeCells count="8">
    <mergeCell ref="A69:C69"/>
    <mergeCell ref="A118:C118"/>
    <mergeCell ref="A119:C119"/>
    <mergeCell ref="A1:C1"/>
    <mergeCell ref="A7:C7"/>
    <mergeCell ref="A52:C52"/>
    <mergeCell ref="A55:B55"/>
    <mergeCell ref="A15:C15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</dc:creator>
  <cp:keywords/>
  <dc:description/>
  <cp:lastModifiedBy>Russ Romine</cp:lastModifiedBy>
  <cp:lastPrinted>2004-01-22T22:29:29Z</cp:lastPrinted>
  <dcterms:created xsi:type="dcterms:W3CDTF">2000-06-12T22:12:37Z</dcterms:created>
  <dcterms:modified xsi:type="dcterms:W3CDTF">2016-07-13T23:55:18Z</dcterms:modified>
  <cp:category/>
  <cp:version/>
  <cp:contentType/>
  <cp:contentStatus/>
</cp:coreProperties>
</file>